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itchey\Desktop\MELICHER TASKS\Folder 2a\"/>
    </mc:Choice>
  </mc:AlternateContent>
  <bookViews>
    <workbookView xWindow="-45" yWindow="-15" windowWidth="21405" windowHeight="8265"/>
  </bookViews>
  <sheets>
    <sheet name="Problem 25" sheetId="1" r:id="rId1"/>
  </sheets>
  <calcPr calcId="152511" concurrentCalc="0"/>
</workbook>
</file>

<file path=xl/calcChain.xml><?xml version="1.0" encoding="utf-8"?>
<calcChain xmlns="http://schemas.openxmlformats.org/spreadsheetml/2006/main">
  <c r="E66" i="1" l="1"/>
  <c r="F66" i="1"/>
  <c r="F71" i="1"/>
  <c r="E74" i="1"/>
  <c r="E80" i="1"/>
  <c r="E81" i="1"/>
  <c r="D71" i="1"/>
  <c r="D74" i="1"/>
  <c r="D80" i="1"/>
  <c r="D81" i="1"/>
  <c r="E46" i="1"/>
  <c r="F46" i="1"/>
  <c r="F54" i="1"/>
  <c r="F60" i="1"/>
  <c r="F61" i="1"/>
  <c r="E54" i="1"/>
  <c r="E60" i="1"/>
  <c r="E61" i="1"/>
  <c r="D54" i="1"/>
  <c r="D60" i="1"/>
  <c r="D61" i="1"/>
  <c r="C41" i="1"/>
  <c r="F41" i="1"/>
  <c r="E41" i="1"/>
  <c r="C40" i="1"/>
  <c r="F40" i="1"/>
  <c r="C39" i="1"/>
  <c r="F39" i="1"/>
  <c r="E39" i="1"/>
  <c r="C31" i="1"/>
  <c r="F31" i="1"/>
  <c r="C33" i="1"/>
  <c r="F33" i="1"/>
  <c r="E33" i="1"/>
  <c r="C32" i="1"/>
  <c r="F32" i="1"/>
  <c r="F26" i="1"/>
  <c r="E26" i="1"/>
  <c r="D26" i="1"/>
  <c r="F24" i="1"/>
  <c r="E24" i="1"/>
  <c r="D24" i="1"/>
  <c r="F25" i="1"/>
  <c r="E25" i="1"/>
  <c r="D25" i="1"/>
  <c r="F19" i="1"/>
  <c r="E19" i="1"/>
  <c r="D19" i="1"/>
  <c r="F18" i="1"/>
  <c r="E18" i="1"/>
  <c r="D18" i="1"/>
  <c r="F17" i="1"/>
  <c r="E17" i="1"/>
  <c r="D17" i="1"/>
  <c r="E40" i="1"/>
  <c r="E32" i="1"/>
  <c r="E31" i="1"/>
  <c r="F74" i="1"/>
  <c r="F80" i="1"/>
  <c r="F81" i="1"/>
  <c r="D32" i="1"/>
  <c r="D33" i="1"/>
  <c r="D31" i="1"/>
  <c r="D39" i="1"/>
  <c r="D40" i="1"/>
  <c r="D41" i="1"/>
</calcChain>
</file>

<file path=xl/sharedStrings.xml><?xml version="1.0" encoding="utf-8"?>
<sst xmlns="http://schemas.openxmlformats.org/spreadsheetml/2006/main" count="68" uniqueCount="30">
  <si>
    <t>The APR's will be</t>
  </si>
  <si>
    <t>The quarterly rates will be</t>
  </si>
  <si>
    <t>With quarterly discounting, the effective annual rates will be the same as the rates in e. above.</t>
  </si>
  <si>
    <t>h. With quarterly compounding, compute the IRR's.</t>
  </si>
  <si>
    <t>Implied annual rate</t>
  </si>
  <si>
    <t>Investment Growing</t>
  </si>
  <si>
    <t>Investment Declining</t>
  </si>
  <si>
    <t>Investment Stable</t>
  </si>
  <si>
    <t>End of Year</t>
  </si>
  <si>
    <t>g. Assuming a future value of $150,000, calculate the implied annual rates.</t>
  </si>
  <si>
    <t>f. With quarterly discounting, compute the IRR's.</t>
  </si>
  <si>
    <t>e. Assuming a present value of $75,000, calculate the implied annual rates.</t>
  </si>
  <si>
    <t>Future value at</t>
  </si>
  <si>
    <t>Monthly</t>
  </si>
  <si>
    <t>Semiannual</t>
  </si>
  <si>
    <t>Quarterly</t>
  </si>
  <si>
    <t>Effective Annual Rate</t>
  </si>
  <si>
    <t>Compounding Interval</t>
  </si>
  <si>
    <t>d.       Calculate present values at an APR of</t>
  </si>
  <si>
    <t>Present value at</t>
  </si>
  <si>
    <t>c.       Calculate present values at an APR of</t>
  </si>
  <si>
    <t>b. Calculate future values at 12.5%, 2.5% and 22.5%.</t>
  </si>
  <si>
    <t>a. Calculate present values at 10%, 15% and 20%.</t>
  </si>
  <si>
    <t>Consider the following cash flow streams:</t>
  </si>
  <si>
    <t>FINANCIAL ANALYSIS ALGORITHMS</t>
  </si>
  <si>
    <t xml:space="preserve">A Collection of Microsoft Excel Spreadsheets To Accompany Melicher &amp; Norton's </t>
  </si>
  <si>
    <t>With quarterly discounting, the effective annual rates will be calculated the same as the rates in e. above.</t>
  </si>
  <si>
    <t>Chapter 9</t>
  </si>
  <si>
    <t>Problem 25</t>
  </si>
  <si>
    <t>INTRODUCTION TO FINANCE, Markets, Investments, and Financial Management, 16e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</si>
</sst>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10" fontId="3" fillId="2" borderId="4" xfId="0" applyNumberFormat="1" applyFont="1" applyFill="1" applyBorder="1"/>
    <xf numFmtId="10" fontId="3" fillId="2" borderId="5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0" xfId="0" quotePrefix="1" applyFont="1" applyFill="1" applyAlignment="1">
      <alignment horizontal="left"/>
    </xf>
    <xf numFmtId="10" fontId="3" fillId="2" borderId="7" xfId="0" applyNumberFormat="1" applyFont="1" applyFill="1" applyBorder="1"/>
    <xf numFmtId="10" fontId="3" fillId="2" borderId="8" xfId="0" applyNumberFormat="1" applyFont="1" applyFill="1" applyBorder="1"/>
    <xf numFmtId="0" fontId="0" fillId="2" borderId="8" xfId="0" quotePrefix="1" applyFill="1" applyBorder="1" applyAlignment="1">
      <alignment horizontal="right"/>
    </xf>
    <xf numFmtId="0" fontId="0" fillId="2" borderId="9" xfId="0" applyFill="1" applyBorder="1"/>
    <xf numFmtId="0" fontId="0" fillId="2" borderId="1" xfId="0" applyFill="1" applyBorder="1"/>
    <xf numFmtId="164" fontId="5" fillId="2" borderId="10" xfId="1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wrapText="1"/>
    </xf>
    <xf numFmtId="8" fontId="3" fillId="2" borderId="0" xfId="0" applyNumberFormat="1" applyFont="1" applyFill="1"/>
    <xf numFmtId="10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10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3" borderId="0" xfId="0" applyFont="1" applyFill="1"/>
    <xf numFmtId="10" fontId="0" fillId="2" borderId="0" xfId="0" applyNumberFormat="1" applyFill="1"/>
    <xf numFmtId="0" fontId="3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0" fontId="9" fillId="5" borderId="0" xfId="0" quotePrefix="1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81"/>
  <sheetViews>
    <sheetView tabSelected="1" zoomScale="142" workbookViewId="0">
      <selection activeCell="A3" sqref="A3"/>
    </sheetView>
  </sheetViews>
  <sheetFormatPr defaultColWidth="13.140625" defaultRowHeight="12.75" x14ac:dyDescent="0.2"/>
  <cols>
    <col min="1" max="1" width="14.42578125" style="1" customWidth="1"/>
    <col min="2" max="2" width="14" style="1" customWidth="1"/>
    <col min="3" max="16384" width="13.140625" style="1"/>
  </cols>
  <sheetData>
    <row r="1" spans="1:10" s="32" customFormat="1" ht="15.75" x14ac:dyDescent="0.25">
      <c r="A1" s="35" t="s">
        <v>27</v>
      </c>
      <c r="B1" s="35"/>
      <c r="C1" s="37" t="s">
        <v>24</v>
      </c>
      <c r="D1" s="37"/>
      <c r="E1" s="37"/>
      <c r="F1" s="37"/>
      <c r="G1" s="37"/>
      <c r="H1" s="37"/>
      <c r="I1" s="37"/>
      <c r="J1" s="37"/>
    </row>
    <row r="2" spans="1:10" s="32" customFormat="1" ht="15.75" x14ac:dyDescent="0.25">
      <c r="A2" s="35" t="s">
        <v>28</v>
      </c>
      <c r="B2" s="36"/>
      <c r="C2" s="38" t="s">
        <v>25</v>
      </c>
      <c r="D2" s="38"/>
      <c r="E2" s="38"/>
      <c r="F2" s="38"/>
      <c r="G2" s="38"/>
      <c r="H2" s="38"/>
      <c r="I2" s="38"/>
      <c r="J2" s="38"/>
    </row>
    <row r="3" spans="1:10" s="32" customFormat="1" ht="15" x14ac:dyDescent="0.2">
      <c r="A3" s="33"/>
      <c r="B3" s="33"/>
      <c r="C3" s="39" t="s">
        <v>29</v>
      </c>
      <c r="D3" s="39"/>
      <c r="E3" s="39"/>
      <c r="F3" s="39"/>
      <c r="G3" s="39"/>
      <c r="H3" s="39"/>
      <c r="I3" s="39"/>
      <c r="J3" s="39"/>
    </row>
    <row r="4" spans="1:10" x14ac:dyDescent="0.2">
      <c r="A4" s="27" t="s">
        <v>23</v>
      </c>
    </row>
    <row r="5" spans="1:10" ht="13.5" thickBot="1" x14ac:dyDescent="0.25">
      <c r="A5" s="28"/>
      <c r="B5" s="27"/>
    </row>
    <row r="6" spans="1:10" ht="25.5" x14ac:dyDescent="0.2">
      <c r="A6" s="28"/>
      <c r="B6" s="27"/>
      <c r="C6" s="21" t="s">
        <v>8</v>
      </c>
      <c r="D6" s="20" t="s">
        <v>7</v>
      </c>
      <c r="E6" s="20" t="s">
        <v>6</v>
      </c>
      <c r="F6" s="19" t="s">
        <v>5</v>
      </c>
    </row>
    <row r="7" spans="1:10" x14ac:dyDescent="0.2">
      <c r="A7" s="28"/>
      <c r="B7" s="27"/>
      <c r="C7" s="18">
        <v>1</v>
      </c>
      <c r="D7" s="17">
        <v>20000</v>
      </c>
      <c r="E7" s="17">
        <v>35000</v>
      </c>
      <c r="F7" s="16">
        <v>10000</v>
      </c>
    </row>
    <row r="8" spans="1:10" ht="12.75" customHeight="1" x14ac:dyDescent="0.2">
      <c r="A8" s="28"/>
      <c r="B8" s="27"/>
      <c r="C8" s="18">
        <v>2</v>
      </c>
      <c r="D8" s="17">
        <v>20000</v>
      </c>
      <c r="E8" s="17">
        <v>30000</v>
      </c>
      <c r="F8" s="16">
        <v>15000</v>
      </c>
    </row>
    <row r="9" spans="1:10" ht="12.75" customHeight="1" x14ac:dyDescent="0.2">
      <c r="A9" s="28"/>
      <c r="B9" s="27"/>
      <c r="C9" s="18">
        <v>3</v>
      </c>
      <c r="D9" s="17">
        <v>20000</v>
      </c>
      <c r="E9" s="17">
        <v>20000</v>
      </c>
      <c r="F9" s="16">
        <v>20000</v>
      </c>
    </row>
    <row r="10" spans="1:10" ht="12.75" customHeight="1" x14ac:dyDescent="0.2">
      <c r="A10" s="28"/>
      <c r="B10" s="27"/>
      <c r="C10" s="18">
        <v>4</v>
      </c>
      <c r="D10" s="17">
        <v>20000</v>
      </c>
      <c r="E10" s="17">
        <v>5000</v>
      </c>
      <c r="F10" s="16">
        <v>30000</v>
      </c>
    </row>
    <row r="11" spans="1:10" ht="12.75" customHeight="1" x14ac:dyDescent="0.2">
      <c r="A11" s="28"/>
      <c r="B11" s="27"/>
      <c r="C11" s="18">
        <v>5</v>
      </c>
      <c r="D11" s="17">
        <v>20000</v>
      </c>
      <c r="E11" s="17">
        <v>0</v>
      </c>
      <c r="F11" s="16">
        <v>50000</v>
      </c>
    </row>
    <row r="12" spans="1:10" ht="13.5" thickBot="1" x14ac:dyDescent="0.25">
      <c r="A12" s="28"/>
      <c r="B12" s="27"/>
      <c r="C12" s="5"/>
      <c r="D12" s="4"/>
      <c r="E12" s="4"/>
      <c r="F12" s="15"/>
    </row>
    <row r="13" spans="1:10" ht="12.75" customHeight="1" x14ac:dyDescent="0.2">
      <c r="A13" s="28"/>
      <c r="B13" s="27"/>
    </row>
    <row r="14" spans="1:10" ht="12.75" customHeight="1" x14ac:dyDescent="0.2">
      <c r="A14" s="31" t="s">
        <v>22</v>
      </c>
      <c r="B14" s="27"/>
    </row>
    <row r="15" spans="1:10" ht="25.5" x14ac:dyDescent="0.2">
      <c r="A15" s="28"/>
      <c r="B15" s="27"/>
      <c r="D15" s="26" t="s">
        <v>7</v>
      </c>
      <c r="E15" s="26" t="s">
        <v>6</v>
      </c>
      <c r="F15" s="26" t="s">
        <v>5</v>
      </c>
    </row>
    <row r="16" spans="1:10" x14ac:dyDescent="0.2">
      <c r="A16" s="28"/>
      <c r="B16" s="27"/>
    </row>
    <row r="17" spans="1:6" ht="12.75" customHeight="1" x14ac:dyDescent="0.2">
      <c r="A17" s="28"/>
      <c r="B17" s="24" t="s">
        <v>19</v>
      </c>
      <c r="C17" s="23">
        <v>0.1</v>
      </c>
      <c r="D17" s="22">
        <f t="shared" ref="D17:F19" si="0">NPV($C17,D$7:D$11)</f>
        <v>75815.735388168949</v>
      </c>
      <c r="E17" s="22">
        <f t="shared" si="0"/>
        <v>75052.933542790779</v>
      </c>
      <c r="F17" s="22">
        <f t="shared" si="0"/>
        <v>88050.36913772652</v>
      </c>
    </row>
    <row r="18" spans="1:6" x14ac:dyDescent="0.2">
      <c r="B18" s="24" t="s">
        <v>19</v>
      </c>
      <c r="C18" s="23">
        <v>0.15</v>
      </c>
      <c r="D18" s="22">
        <f t="shared" si="0"/>
        <v>67043.101960228043</v>
      </c>
      <c r="E18" s="22">
        <f t="shared" si="0"/>
        <v>69128.183504204193</v>
      </c>
      <c r="F18" s="22">
        <f t="shared" si="0"/>
        <v>75199.565964710098</v>
      </c>
    </row>
    <row r="19" spans="1:6" x14ac:dyDescent="0.2">
      <c r="B19" s="24" t="s">
        <v>19</v>
      </c>
      <c r="C19" s="23">
        <v>0.2</v>
      </c>
      <c r="D19" s="22">
        <f t="shared" si="0"/>
        <v>59812.242798353909</v>
      </c>
      <c r="E19" s="22">
        <f t="shared" si="0"/>
        <v>63985.339506172852</v>
      </c>
      <c r="F19" s="22">
        <f t="shared" si="0"/>
        <v>64885.545267489717</v>
      </c>
    </row>
    <row r="21" spans="1:6" x14ac:dyDescent="0.2">
      <c r="A21" s="10" t="s">
        <v>21</v>
      </c>
    </row>
    <row r="22" spans="1:6" ht="25.5" x14ac:dyDescent="0.2">
      <c r="A22" s="28"/>
      <c r="B22" s="27"/>
      <c r="D22" s="26" t="s">
        <v>7</v>
      </c>
      <c r="E22" s="26" t="s">
        <v>6</v>
      </c>
      <c r="F22" s="26" t="s">
        <v>5</v>
      </c>
    </row>
    <row r="23" spans="1:6" x14ac:dyDescent="0.2">
      <c r="A23" s="28"/>
    </row>
    <row r="24" spans="1:6" x14ac:dyDescent="0.2">
      <c r="B24" s="24" t="s">
        <v>12</v>
      </c>
      <c r="C24" s="23">
        <v>2.5000000000000001E-2</v>
      </c>
      <c r="D24" s="22">
        <f t="shared" ref="D24:F26" si="1">NPV($C24,D$7:D$11)*(1+$C24)^5</f>
        <v>105126.5703125</v>
      </c>
      <c r="E24" s="22">
        <f t="shared" si="1"/>
        <v>97077.669921874971</v>
      </c>
      <c r="F24" s="22">
        <f t="shared" si="1"/>
        <v>128953.98828125</v>
      </c>
    </row>
    <row r="25" spans="1:6" x14ac:dyDescent="0.2">
      <c r="B25" s="24" t="s">
        <v>12</v>
      </c>
      <c r="C25" s="23">
        <v>0.125</v>
      </c>
      <c r="D25" s="22">
        <f t="shared" si="1"/>
        <v>128325.19531250001</v>
      </c>
      <c r="E25" s="22">
        <f t="shared" si="1"/>
        <v>129715.57617187503</v>
      </c>
      <c r="F25" s="22">
        <f t="shared" si="1"/>
        <v>146437.98828125003</v>
      </c>
    </row>
    <row r="26" spans="1:6" x14ac:dyDescent="0.2">
      <c r="B26" s="24" t="s">
        <v>12</v>
      </c>
      <c r="C26" s="23">
        <v>0.22500000000000001</v>
      </c>
      <c r="D26" s="22">
        <f t="shared" si="1"/>
        <v>156315.32031250003</v>
      </c>
      <c r="E26" s="22">
        <f t="shared" si="1"/>
        <v>170101.10742187503</v>
      </c>
      <c r="F26" s="22">
        <f t="shared" si="1"/>
        <v>166855.23828125003</v>
      </c>
    </row>
    <row r="28" spans="1:6" x14ac:dyDescent="0.2">
      <c r="A28" s="10" t="s">
        <v>20</v>
      </c>
      <c r="D28" s="30">
        <v>0.15</v>
      </c>
    </row>
    <row r="29" spans="1:6" ht="25.5" x14ac:dyDescent="0.2">
      <c r="A29" s="29" t="s">
        <v>17</v>
      </c>
      <c r="B29" s="27"/>
      <c r="C29" s="29" t="s">
        <v>16</v>
      </c>
      <c r="D29" s="26" t="s">
        <v>7</v>
      </c>
      <c r="E29" s="26" t="s">
        <v>6</v>
      </c>
      <c r="F29" s="26" t="s">
        <v>5</v>
      </c>
    </row>
    <row r="31" spans="1:6" ht="12.75" customHeight="1" x14ac:dyDescent="0.2">
      <c r="A31" s="25" t="s">
        <v>13</v>
      </c>
      <c r="B31" s="24" t="s">
        <v>19</v>
      </c>
      <c r="C31" s="23">
        <f>(1+$D$28/12)^12-1</f>
        <v>0.16075451772299854</v>
      </c>
      <c r="D31" s="22">
        <f t="shared" ref="D31:F33" si="2">NPV($C31,D$7:D$11)</f>
        <v>65370.778361172219</v>
      </c>
      <c r="E31" s="22">
        <f t="shared" si="2"/>
        <v>67961.178672524256</v>
      </c>
      <c r="F31" s="22">
        <f t="shared" si="2"/>
        <v>72790.299977423871</v>
      </c>
    </row>
    <row r="32" spans="1:6" x14ac:dyDescent="0.2">
      <c r="A32" s="25" t="s">
        <v>15</v>
      </c>
      <c r="B32" s="24" t="s">
        <v>19</v>
      </c>
      <c r="C32" s="23">
        <f>(1+$D$28/4)^4-1</f>
        <v>0.15865041503906308</v>
      </c>
      <c r="D32" s="22">
        <f t="shared" si="2"/>
        <v>65692.567878189715</v>
      </c>
      <c r="E32" s="22">
        <f t="shared" si="2"/>
        <v>68186.73697941727</v>
      </c>
      <c r="F32" s="22">
        <f t="shared" si="2"/>
        <v>73252.819457847407</v>
      </c>
    </row>
    <row r="33" spans="1:6" x14ac:dyDescent="0.2">
      <c r="A33" s="25" t="s">
        <v>14</v>
      </c>
      <c r="B33" s="24" t="s">
        <v>19</v>
      </c>
      <c r="C33" s="23">
        <f>(1+$D$28/2)^2-1</f>
        <v>0.1556249999999999</v>
      </c>
      <c r="D33" s="22">
        <f t="shared" si="2"/>
        <v>66159.816443185337</v>
      </c>
      <c r="E33" s="22">
        <f t="shared" si="2"/>
        <v>68513.398857361433</v>
      </c>
      <c r="F33" s="22">
        <f t="shared" si="2"/>
        <v>73925.32785505295</v>
      </c>
    </row>
    <row r="35" spans="1:6" x14ac:dyDescent="0.2">
      <c r="A35" s="10" t="s">
        <v>18</v>
      </c>
      <c r="D35" s="30">
        <v>0.125</v>
      </c>
    </row>
    <row r="37" spans="1:6" ht="25.5" x14ac:dyDescent="0.2">
      <c r="A37" s="29" t="s">
        <v>17</v>
      </c>
      <c r="B37" s="27"/>
      <c r="C37" s="29" t="s">
        <v>16</v>
      </c>
      <c r="D37" s="26" t="s">
        <v>7</v>
      </c>
      <c r="E37" s="26" t="s">
        <v>6</v>
      </c>
      <c r="F37" s="26" t="s">
        <v>5</v>
      </c>
    </row>
    <row r="38" spans="1:6" x14ac:dyDescent="0.2">
      <c r="A38" s="28"/>
      <c r="B38" s="27"/>
      <c r="D38" s="26"/>
      <c r="E38" s="26"/>
      <c r="F38" s="26"/>
    </row>
    <row r="39" spans="1:6" ht="12.75" customHeight="1" x14ac:dyDescent="0.2">
      <c r="A39" s="25" t="s">
        <v>15</v>
      </c>
      <c r="B39" s="24" t="s">
        <v>12</v>
      </c>
      <c r="C39" s="23">
        <f>(1+$D$35/4)^4-1</f>
        <v>0.13098239898681641</v>
      </c>
      <c r="D39" s="22">
        <f t="shared" ref="D39:F41" si="3">NPV($C39,D$7:D$11)*(1+$C39)^5</f>
        <v>129858.3628966734</v>
      </c>
      <c r="E39" s="22">
        <f t="shared" si="3"/>
        <v>131902.52755499305</v>
      </c>
      <c r="F39" s="22">
        <f t="shared" si="3"/>
        <v>147573.35903856403</v>
      </c>
    </row>
    <row r="40" spans="1:6" x14ac:dyDescent="0.2">
      <c r="A40" s="25" t="s">
        <v>14</v>
      </c>
      <c r="B40" s="24" t="s">
        <v>12</v>
      </c>
      <c r="C40" s="23">
        <f>(1+$D$35/2)^2-1</f>
        <v>0.12890625</v>
      </c>
      <c r="D40" s="22">
        <f t="shared" si="3"/>
        <v>129324.33784473684</v>
      </c>
      <c r="E40" s="22">
        <f t="shared" si="3"/>
        <v>131140.40777902116</v>
      </c>
      <c r="F40" s="22">
        <f t="shared" si="3"/>
        <v>147178.14326519147</v>
      </c>
    </row>
    <row r="41" spans="1:6" x14ac:dyDescent="0.2">
      <c r="A41" s="25" t="s">
        <v>13</v>
      </c>
      <c r="B41" s="24" t="s">
        <v>12</v>
      </c>
      <c r="C41" s="23">
        <f>(1+$D$35/12)^12-1</f>
        <v>0.13241604641527593</v>
      </c>
      <c r="D41" s="22">
        <f t="shared" si="3"/>
        <v>130228.33840195264</v>
      </c>
      <c r="E41" s="22">
        <f t="shared" si="3"/>
        <v>132430.75952084528</v>
      </c>
      <c r="F41" s="22">
        <f t="shared" si="3"/>
        <v>147847.01090850137</v>
      </c>
    </row>
    <row r="43" spans="1:6" x14ac:dyDescent="0.2">
      <c r="A43" s="10" t="s">
        <v>11</v>
      </c>
    </row>
    <row r="44" spans="1:6" ht="13.5" thickBot="1" x14ac:dyDescent="0.25"/>
    <row r="45" spans="1:6" ht="25.5" x14ac:dyDescent="0.2">
      <c r="C45" s="21" t="s">
        <v>8</v>
      </c>
      <c r="D45" s="20" t="s">
        <v>7</v>
      </c>
      <c r="E45" s="20" t="s">
        <v>6</v>
      </c>
      <c r="F45" s="19" t="s">
        <v>5</v>
      </c>
    </row>
    <row r="46" spans="1:6" x14ac:dyDescent="0.2">
      <c r="C46" s="18">
        <v>0</v>
      </c>
      <c r="D46" s="17">
        <v>-75000</v>
      </c>
      <c r="E46" s="17">
        <f>D46</f>
        <v>-75000</v>
      </c>
      <c r="F46" s="16">
        <f>E46</f>
        <v>-75000</v>
      </c>
    </row>
    <row r="47" spans="1:6" x14ac:dyDescent="0.2">
      <c r="C47" s="18">
        <v>1</v>
      </c>
      <c r="D47" s="17">
        <v>20000</v>
      </c>
      <c r="E47" s="17">
        <v>35000</v>
      </c>
      <c r="F47" s="16">
        <v>10000</v>
      </c>
    </row>
    <row r="48" spans="1:6" x14ac:dyDescent="0.2">
      <c r="C48" s="18">
        <v>2</v>
      </c>
      <c r="D48" s="17">
        <v>20000</v>
      </c>
      <c r="E48" s="17">
        <v>30000</v>
      </c>
      <c r="F48" s="16">
        <v>15000</v>
      </c>
    </row>
    <row r="49" spans="1:6" x14ac:dyDescent="0.2">
      <c r="C49" s="18">
        <v>3</v>
      </c>
      <c r="D49" s="17">
        <v>20000</v>
      </c>
      <c r="E49" s="17">
        <v>20000</v>
      </c>
      <c r="F49" s="16">
        <v>20000</v>
      </c>
    </row>
    <row r="50" spans="1:6" x14ac:dyDescent="0.2">
      <c r="C50" s="18">
        <v>4</v>
      </c>
      <c r="D50" s="17">
        <v>20000</v>
      </c>
      <c r="E50" s="17">
        <v>5000</v>
      </c>
      <c r="F50" s="16">
        <v>30000</v>
      </c>
    </row>
    <row r="51" spans="1:6" x14ac:dyDescent="0.2">
      <c r="C51" s="18">
        <v>5</v>
      </c>
      <c r="D51" s="17">
        <v>20000</v>
      </c>
      <c r="E51" s="17">
        <v>0</v>
      </c>
      <c r="F51" s="16">
        <v>50000</v>
      </c>
    </row>
    <row r="52" spans="1:6" ht="13.5" thickBot="1" x14ac:dyDescent="0.25">
      <c r="C52" s="5"/>
      <c r="D52" s="4"/>
      <c r="E52" s="4"/>
      <c r="F52" s="15"/>
    </row>
    <row r="53" spans="1:6" ht="13.5" thickBot="1" x14ac:dyDescent="0.25"/>
    <row r="54" spans="1:6" ht="13.5" thickBot="1" x14ac:dyDescent="0.25">
      <c r="B54" s="14"/>
      <c r="C54" s="13" t="s">
        <v>4</v>
      </c>
      <c r="D54" s="12">
        <f>IRR(D46:D51)</f>
        <v>0.10424844580049752</v>
      </c>
      <c r="E54" s="12">
        <f>IRR(E46:E51)</f>
        <v>0.10041573700260753</v>
      </c>
      <c r="F54" s="11">
        <f>IRR(F46:F51)</f>
        <v>0.15087185984739859</v>
      </c>
    </row>
    <row r="56" spans="1:6" x14ac:dyDescent="0.2">
      <c r="A56" s="10" t="s">
        <v>10</v>
      </c>
    </row>
    <row r="58" spans="1:6" x14ac:dyDescent="0.2">
      <c r="B58" s="1" t="s">
        <v>2</v>
      </c>
    </row>
    <row r="59" spans="1:6" ht="7.5" customHeight="1" thickBot="1" x14ac:dyDescent="0.25"/>
    <row r="60" spans="1:6" x14ac:dyDescent="0.2">
      <c r="B60" s="9" t="s">
        <v>1</v>
      </c>
      <c r="C60" s="8"/>
      <c r="D60" s="7">
        <f>(1+D54)^(1/4)-1</f>
        <v>2.5101099111258574E-2</v>
      </c>
      <c r="E60" s="7">
        <f>(1+E54)^(1/4)-1</f>
        <v>2.4210439454017019E-2</v>
      </c>
      <c r="F60" s="6">
        <f>(1+F54)^(1/4)-1</f>
        <v>3.5754294805627973E-2</v>
      </c>
    </row>
    <row r="61" spans="1:6" ht="13.5" thickBot="1" x14ac:dyDescent="0.25">
      <c r="B61" s="5" t="s">
        <v>0</v>
      </c>
      <c r="C61" s="4"/>
      <c r="D61" s="3">
        <f>D60*4</f>
        <v>0.10040439644503429</v>
      </c>
      <c r="E61" s="3">
        <f>E60*4</f>
        <v>9.6841757816068075E-2</v>
      </c>
      <c r="F61" s="2">
        <f>F60*4</f>
        <v>0.14301717922251189</v>
      </c>
    </row>
    <row r="63" spans="1:6" x14ac:dyDescent="0.2">
      <c r="A63" s="10" t="s">
        <v>9</v>
      </c>
    </row>
    <row r="64" spans="1:6" ht="13.5" thickBot="1" x14ac:dyDescent="0.25"/>
    <row r="65" spans="1:8" ht="25.5" x14ac:dyDescent="0.2">
      <c r="C65" s="21" t="s">
        <v>8</v>
      </c>
      <c r="D65" s="20" t="s">
        <v>7</v>
      </c>
      <c r="E65" s="20" t="s">
        <v>6</v>
      </c>
      <c r="F65" s="19" t="s">
        <v>5</v>
      </c>
    </row>
    <row r="66" spans="1:8" x14ac:dyDescent="0.2">
      <c r="C66" s="18">
        <v>0</v>
      </c>
      <c r="D66" s="17">
        <v>0</v>
      </c>
      <c r="E66" s="17">
        <f>D66</f>
        <v>0</v>
      </c>
      <c r="F66" s="16">
        <f>E66</f>
        <v>0</v>
      </c>
    </row>
    <row r="67" spans="1:8" x14ac:dyDescent="0.2">
      <c r="C67" s="18">
        <v>1</v>
      </c>
      <c r="D67" s="17">
        <v>20000</v>
      </c>
      <c r="E67" s="17">
        <v>35000</v>
      </c>
      <c r="F67" s="16">
        <v>10000</v>
      </c>
      <c r="H67" s="34"/>
    </row>
    <row r="68" spans="1:8" x14ac:dyDescent="0.2">
      <c r="C68" s="18">
        <v>2</v>
      </c>
      <c r="D68" s="17">
        <v>20000</v>
      </c>
      <c r="E68" s="17">
        <v>30000</v>
      </c>
      <c r="F68" s="16">
        <v>15000</v>
      </c>
    </row>
    <row r="69" spans="1:8" x14ac:dyDescent="0.2">
      <c r="C69" s="18">
        <v>3</v>
      </c>
      <c r="D69" s="17">
        <v>20000</v>
      </c>
      <c r="E69" s="17">
        <v>20000</v>
      </c>
      <c r="F69" s="16">
        <v>20000</v>
      </c>
    </row>
    <row r="70" spans="1:8" x14ac:dyDescent="0.2">
      <c r="C70" s="18">
        <v>4</v>
      </c>
      <c r="D70" s="17">
        <v>20000</v>
      </c>
      <c r="E70" s="17">
        <v>5000</v>
      </c>
      <c r="F70" s="16">
        <v>30000</v>
      </c>
    </row>
    <row r="71" spans="1:8" x14ac:dyDescent="0.2">
      <c r="C71" s="18">
        <v>5</v>
      </c>
      <c r="D71" s="17">
        <f>20000-150000</f>
        <v>-130000</v>
      </c>
      <c r="E71" s="17">
        <v>-150000</v>
      </c>
      <c r="F71" s="16">
        <f>50000-150000</f>
        <v>-100000</v>
      </c>
    </row>
    <row r="72" spans="1:8" ht="13.5" thickBot="1" x14ac:dyDescent="0.25">
      <c r="C72" s="5"/>
      <c r="D72" s="4"/>
      <c r="E72" s="4"/>
      <c r="F72" s="15"/>
    </row>
    <row r="73" spans="1:8" ht="13.5" thickBot="1" x14ac:dyDescent="0.25"/>
    <row r="74" spans="1:8" ht="13.5" thickBot="1" x14ac:dyDescent="0.25">
      <c r="B74" s="14"/>
      <c r="C74" s="13" t="s">
        <v>4</v>
      </c>
      <c r="D74" s="12">
        <f>IRR(D66:D71)</f>
        <v>0.20397691586629385</v>
      </c>
      <c r="E74" s="12">
        <f>IRR(E66:E71)</f>
        <v>0.17779601550233437</v>
      </c>
      <c r="F74" s="11">
        <f>IRR(F66:F71)</f>
        <v>0.14358592429298689</v>
      </c>
    </row>
    <row r="76" spans="1:8" x14ac:dyDescent="0.2">
      <c r="A76" s="10" t="s">
        <v>3</v>
      </c>
    </row>
    <row r="78" spans="1:8" x14ac:dyDescent="0.2">
      <c r="B78" s="1" t="s">
        <v>26</v>
      </c>
    </row>
    <row r="79" spans="1:8" ht="7.5" customHeight="1" thickBot="1" x14ac:dyDescent="0.25"/>
    <row r="80" spans="1:8" x14ac:dyDescent="0.2">
      <c r="B80" s="9" t="s">
        <v>1</v>
      </c>
      <c r="C80" s="8"/>
      <c r="D80" s="7">
        <f>(1+D74)^(1/4)-1</f>
        <v>4.7501226250747042E-2</v>
      </c>
      <c r="E80" s="7">
        <f>(1+E74)^(1/4)-1</f>
        <v>4.1759621449676043E-2</v>
      </c>
      <c r="F80" s="6">
        <f>(1+F74)^(1/4)-1</f>
        <v>3.4111101203700533E-2</v>
      </c>
    </row>
    <row r="81" spans="2:6" ht="13.5" thickBot="1" x14ac:dyDescent="0.25">
      <c r="B81" s="5" t="s">
        <v>0</v>
      </c>
      <c r="C81" s="4"/>
      <c r="D81" s="3">
        <f>D80*4</f>
        <v>0.19000490500298817</v>
      </c>
      <c r="E81" s="3">
        <f>E80*4</f>
        <v>0.16703848579870417</v>
      </c>
      <c r="F81" s="2">
        <f>F80*4</f>
        <v>0.13644440481480213</v>
      </c>
    </row>
  </sheetData>
  <mergeCells count="5">
    <mergeCell ref="A2:B2"/>
    <mergeCell ref="A1:B1"/>
    <mergeCell ref="C1:J1"/>
    <mergeCell ref="C2:J2"/>
    <mergeCell ref="C3:J3"/>
  </mergeCells>
  <phoneticPr fontId="2" type="noConversion"/>
  <pageMargins left="0.75" right="0.75" top="1" bottom="1" header="0.5" footer="0.5"/>
  <headerFooter alignWithMargins="0"/>
  <ignoredErrors>
    <ignoredError sqref="F71:H84 E46:E70 E85:E96 D71:D84 F85:H96 E71:E84 F46:G70 H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25</vt:lpstr>
    </vt:vector>
  </TitlesOfParts>
  <Company>Texas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rritchey</dc:creator>
  <cp:lastModifiedBy>BACS</cp:lastModifiedBy>
  <dcterms:created xsi:type="dcterms:W3CDTF">2005-01-20T15:15:39Z</dcterms:created>
  <dcterms:modified xsi:type="dcterms:W3CDTF">2016-10-04T17:20:46Z</dcterms:modified>
</cp:coreProperties>
</file>